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/>
  </bookViews>
  <sheets>
    <sheet name="UT 80%ers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L29" i="1" l="1"/>
  <c r="N29" i="1" s="1"/>
  <c r="N28" i="1"/>
  <c r="L28" i="1"/>
  <c r="L27" i="1"/>
  <c r="N27" i="1" s="1"/>
  <c r="N26" i="1"/>
  <c r="L26" i="1"/>
  <c r="L25" i="1"/>
  <c r="N25" i="1" s="1"/>
  <c r="N24" i="1"/>
  <c r="L24" i="1"/>
  <c r="L23" i="1"/>
  <c r="N23" i="1" s="1"/>
  <c r="N22" i="1"/>
  <c r="L22" i="1"/>
  <c r="L21" i="1"/>
  <c r="N21" i="1" s="1"/>
  <c r="N20" i="1"/>
  <c r="L20" i="1"/>
  <c r="L19" i="1"/>
  <c r="N19" i="1" s="1"/>
  <c r="N18" i="1"/>
  <c r="L18" i="1"/>
  <c r="L17" i="1"/>
  <c r="N17" i="1" s="1"/>
  <c r="N16" i="1"/>
  <c r="L16" i="1"/>
  <c r="L15" i="1"/>
  <c r="N15" i="1" s="1"/>
  <c r="N14" i="1"/>
  <c r="L14" i="1"/>
  <c r="L13" i="1"/>
  <c r="N13" i="1" s="1"/>
  <c r="N12" i="1"/>
  <c r="L12" i="1"/>
  <c r="L11" i="1"/>
  <c r="N11" i="1" s="1"/>
  <c r="N10" i="1"/>
  <c r="L10" i="1"/>
  <c r="L9" i="1"/>
  <c r="N9" i="1" s="1"/>
  <c r="N8" i="1"/>
  <c r="L8" i="1"/>
  <c r="L7" i="1"/>
  <c r="N7" i="1" s="1"/>
  <c r="N5" i="1"/>
  <c r="L5" i="1"/>
  <c r="L4" i="1"/>
  <c r="N4" i="1" s="1"/>
  <c r="N3" i="1"/>
  <c r="L3" i="1"/>
</calcChain>
</file>

<file path=xl/sharedStrings.xml><?xml version="1.0" encoding="utf-8"?>
<sst xmlns="http://schemas.openxmlformats.org/spreadsheetml/2006/main" count="149" uniqueCount="77">
  <si>
    <t xml:space="preserve"> Year</t>
  </si>
  <si>
    <t>Inventory</t>
  </si>
  <si>
    <t>EIS ID</t>
  </si>
  <si>
    <t xml:space="preserve"> County</t>
  </si>
  <si>
    <t xml:space="preserve"> Facility Name</t>
  </si>
  <si>
    <t>NAICS Code Description</t>
  </si>
  <si>
    <t xml:space="preserve"> Facility Latitude</t>
  </si>
  <si>
    <t xml:space="preserve"> Facility Longitude</t>
  </si>
  <si>
    <t xml:space="preserve"> NOx (tons)</t>
  </si>
  <si>
    <t xml:space="preserve"> SO2 (tons)</t>
  </si>
  <si>
    <t>Q</t>
  </si>
  <si>
    <t>Distance to NPS Class I Area</t>
  </si>
  <si>
    <t>Q/d</t>
  </si>
  <si>
    <t>NPS Class I Area</t>
  </si>
  <si>
    <t>CAMD</t>
  </si>
  <si>
    <t>Emery County</t>
  </si>
  <si>
    <t>Hunter</t>
  </si>
  <si>
    <t>Fossil Fuel Electric Power Generation</t>
  </si>
  <si>
    <t>CARE</t>
  </si>
  <si>
    <t>Huntington</t>
  </si>
  <si>
    <t>NEI</t>
  </si>
  <si>
    <t>San Juan</t>
  </si>
  <si>
    <t>CCI Paradox Midstream, LLC: Lisbon Natural Gas Processing Plant</t>
  </si>
  <si>
    <t>Crude Petroleum and Natural Gas Extraction</t>
  </si>
  <si>
    <t>CANY</t>
  </si>
  <si>
    <t>Carbon</t>
  </si>
  <si>
    <t>Sunnyside Cogeneration Associates: Sunnyside Cogeneration Facility</t>
  </si>
  <si>
    <t>ARCH</t>
  </si>
  <si>
    <t>Salt Lake</t>
  </si>
  <si>
    <t>Kennecott Utah Copper LLC: Mine &amp; Copperton Concentrator</t>
  </si>
  <si>
    <t>Copper Ore and Nickel Ore Mining</t>
  </si>
  <si>
    <t>Kennecott Utah Copper LLC: Power Plant  Lab  Tailings Impoundment</t>
  </si>
  <si>
    <t>Other Crushed and Broken Stone Mining and Quarrying</t>
  </si>
  <si>
    <t>Millard</t>
  </si>
  <si>
    <t>Graymont Western US Incorporated: Cricket Mountain Plant</t>
  </si>
  <si>
    <t>Crushed and Broken Limestone Mining and Quarrying</t>
  </si>
  <si>
    <t>Ash Grove Cement Company: Leamington Cement Plant</t>
  </si>
  <si>
    <t>Cement Manufacturing</t>
  </si>
  <si>
    <t>Morgan</t>
  </si>
  <si>
    <t>Holcim (US) Inc: Devils Slide Plant</t>
  </si>
  <si>
    <t>Tooele</t>
  </si>
  <si>
    <t>US Magnesium LLC: Rowley Plant</t>
  </si>
  <si>
    <t>Nonferrous Metal (except Aluminum) Smelting and Refining</t>
  </si>
  <si>
    <t>CRMO</t>
  </si>
  <si>
    <t>Northwest Pipeline GP: Moab Compressor Station</t>
  </si>
  <si>
    <t>Pipeline Transportation of Natural Gas</t>
  </si>
  <si>
    <t>Tesoro Refining and Marketing: Salt Lake City Refinery</t>
  </si>
  <si>
    <t>Petroleum Refineries</t>
  </si>
  <si>
    <t>Kennecott Utah Copper LLC: Smelter &amp; Refinery</t>
  </si>
  <si>
    <t>Duchesne</t>
  </si>
  <si>
    <t>Kinder Morgan Altamont LLC- Altamont East Compressor Station</t>
  </si>
  <si>
    <t>Kinder Morgan Altamont LLC- Altamont South Compressor Station</t>
  </si>
  <si>
    <t>Daggett</t>
  </si>
  <si>
    <t>Questar Pipeline Company:  Kastler Marushack Compressor Station</t>
  </si>
  <si>
    <t>Kinder Morgan Altamont LLC: Altamont West Compressor Station</t>
  </si>
  <si>
    <t>Box Elder</t>
  </si>
  <si>
    <t>Nucor Steel: Plymouth (Nucor) Scrap Steel Recycling</t>
  </si>
  <si>
    <t>Iron and Steel Mills and Ferroalloy Manufacturing</t>
  </si>
  <si>
    <t>Washington</t>
  </si>
  <si>
    <t>Kern River Gas Transmission Company: Veyo Compressor Station</t>
  </si>
  <si>
    <t>ZION</t>
  </si>
  <si>
    <t>Utah</t>
  </si>
  <si>
    <t>Brigham Young University: Main Campus</t>
  </si>
  <si>
    <t>Colleges, Universities, and Professional Schools</t>
  </si>
  <si>
    <t>Chevron Products Co: Salt Lake Refinery</t>
  </si>
  <si>
    <t>Summit</t>
  </si>
  <si>
    <t>Utelite Corporation: Shale Processing</t>
  </si>
  <si>
    <t>Clay and Ceramic and Refractory Minerals Mining</t>
  </si>
  <si>
    <t>Davis</t>
  </si>
  <si>
    <t>Holly Corp: HRMC and HEP Woods Cross Operations</t>
  </si>
  <si>
    <t>St. George City Power-  Red Rock Power Generation Station</t>
  </si>
  <si>
    <t>Wasatch Integrated Waste Mgt District- County Landfill &amp; Energy Recovery Facilit</t>
  </si>
  <si>
    <t>Solid Waste Landfill</t>
  </si>
  <si>
    <t>Hexcel Corporation- Salt Lake Operations</t>
  </si>
  <si>
    <t>Plastics Material and Resin Manufacturing</t>
  </si>
  <si>
    <t>Utah County</t>
  </si>
  <si>
    <t>Lake Side Power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</si>
</sst>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43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5" fontId="0" fillId="0" borderId="5" xfId="0" applyNumberForma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5" fontId="0" fillId="0" borderId="8" xfId="0" applyNumberForma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166" fontId="0" fillId="0" borderId="8" xfId="1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5" fontId="0" fillId="0" borderId="11" xfId="0" applyNumberFormat="1" applyFill="1" applyBorder="1"/>
    <xf numFmtId="166" fontId="0" fillId="0" borderId="11" xfId="1" applyNumberFormat="1" applyFont="1" applyFill="1" applyBorder="1"/>
    <xf numFmtId="0" fontId="0" fillId="0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T%20RP%20fac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 80%ers"/>
      <sheetName val="BRCA 80%ers"/>
      <sheetName val="CANY 80%ers"/>
      <sheetName val="CARE 80%ers"/>
      <sheetName val="CRMO 80%ers"/>
      <sheetName val="GRCA 80%ers"/>
      <sheetName val="GRSA 80%ers"/>
      <sheetName val="JOTR 80%ers"/>
      <sheetName val="KICA 80%ers"/>
      <sheetName val="MEVE 80%ers"/>
      <sheetName val="ROMO 80%ers"/>
      <sheetName val="SEQU 80%ers"/>
      <sheetName val="YOSE 80%ers"/>
      <sheetName val="ZION 80%ers"/>
      <sheetName val="combined 80%ers"/>
      <sheetName val="UT 80%ers"/>
      <sheetName val="UT 80%er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abSelected="1" workbookViewId="0">
      <pane xSplit="6" ySplit="2" topLeftCell="G3" activePane="bottomRight" state="frozen"/>
      <selection pane="topRight" activeCell="E1" sqref="E1"/>
      <selection pane="bottomLeft" activeCell="A2" sqref="A2"/>
      <selection pane="bottomRight" activeCell="N1" sqref="N1:N1048576"/>
    </sheetView>
  </sheetViews>
  <sheetFormatPr defaultRowHeight="15" x14ac:dyDescent="0.25"/>
  <cols>
    <col min="1" max="1" width="1.42578125" style="1" customWidth="1"/>
    <col min="2" max="2" width="7.7109375" style="1" customWidth="1"/>
    <col min="3" max="3" width="10.5703125" style="1" customWidth="1"/>
    <col min="4" max="4" width="10.140625" style="2" customWidth="1"/>
    <col min="5" max="5" width="14.140625" style="3" customWidth="1"/>
    <col min="6" max="6" width="62.85546875" style="1" customWidth="1"/>
    <col min="7" max="7" width="54" style="1" customWidth="1"/>
    <col min="8" max="9" width="9.7109375" style="4" customWidth="1"/>
    <col min="10" max="12" width="8.7109375" style="5" customWidth="1"/>
    <col min="13" max="13" width="9.7109375" style="5" customWidth="1"/>
    <col min="14" max="14" width="7.28515625" style="6" customWidth="1"/>
    <col min="15" max="15" width="9.140625" style="2"/>
    <col min="16" max="16384" width="9.140625" style="1"/>
  </cols>
  <sheetData>
    <row r="1" spans="2:15" ht="15.75" thickBot="1" x14ac:dyDescent="0.3"/>
    <row r="2" spans="2:15" s="15" customFormat="1" ht="60.75" thickBot="1" x14ac:dyDescent="0.3">
      <c r="B2" s="7" t="s">
        <v>0</v>
      </c>
      <c r="C2" s="8" t="s">
        <v>1</v>
      </c>
      <c r="D2" s="8" t="s">
        <v>2</v>
      </c>
      <c r="E2" s="9" t="s">
        <v>3</v>
      </c>
      <c r="F2" s="9" t="s">
        <v>4</v>
      </c>
      <c r="G2" s="10" t="s">
        <v>5</v>
      </c>
      <c r="H2" s="11" t="s">
        <v>6</v>
      </c>
      <c r="I2" s="11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3" t="s">
        <v>12</v>
      </c>
      <c r="O2" s="14" t="s">
        <v>13</v>
      </c>
    </row>
    <row r="3" spans="2:15" x14ac:dyDescent="0.25">
      <c r="B3" s="16">
        <v>2018</v>
      </c>
      <c r="C3" s="17" t="s">
        <v>14</v>
      </c>
      <c r="D3" s="17">
        <v>5050511</v>
      </c>
      <c r="E3" s="18" t="s">
        <v>15</v>
      </c>
      <c r="F3" s="18" t="s">
        <v>16</v>
      </c>
      <c r="G3" s="19" t="s">
        <v>17</v>
      </c>
      <c r="H3" s="20">
        <v>39.174700000000001</v>
      </c>
      <c r="I3" s="20">
        <v>-111.02889999999999</v>
      </c>
      <c r="J3" s="21">
        <v>9769.7099999999991</v>
      </c>
      <c r="K3" s="21">
        <v>3133.2910000000002</v>
      </c>
      <c r="L3" s="21">
        <f>+J3+K3</f>
        <v>12903.001</v>
      </c>
      <c r="M3" s="22">
        <v>75.924402122603226</v>
      </c>
      <c r="N3" s="23">
        <f>+L3/M3</f>
        <v>169.94537512674975</v>
      </c>
      <c r="O3" s="24" t="s">
        <v>18</v>
      </c>
    </row>
    <row r="4" spans="2:15" x14ac:dyDescent="0.25">
      <c r="B4" s="25">
        <v>2018</v>
      </c>
      <c r="C4" s="26" t="s">
        <v>14</v>
      </c>
      <c r="D4" s="26">
        <v>5050611</v>
      </c>
      <c r="E4" s="27" t="s">
        <v>15</v>
      </c>
      <c r="F4" s="27" t="s">
        <v>19</v>
      </c>
      <c r="G4" s="28" t="s">
        <v>17</v>
      </c>
      <c r="H4" s="29">
        <v>39.379199999999997</v>
      </c>
      <c r="I4" s="29">
        <v>-111.07810000000001</v>
      </c>
      <c r="J4" s="30">
        <v>5153.4430000000002</v>
      </c>
      <c r="K4" s="30">
        <v>2202.2109999999998</v>
      </c>
      <c r="L4" s="30">
        <f>+J4+K4</f>
        <v>7355.6540000000005</v>
      </c>
      <c r="M4" s="31">
        <v>96.768234707419325</v>
      </c>
      <c r="N4" s="32">
        <f>+L4/M4</f>
        <v>76.01310515005224</v>
      </c>
      <c r="O4" s="33" t="s">
        <v>18</v>
      </c>
    </row>
    <row r="5" spans="2:15" x14ac:dyDescent="0.25">
      <c r="B5" s="25">
        <v>2014</v>
      </c>
      <c r="C5" s="26" t="s">
        <v>20</v>
      </c>
      <c r="D5" s="26">
        <v>6432411</v>
      </c>
      <c r="E5" s="27" t="s">
        <v>21</v>
      </c>
      <c r="F5" s="28" t="s">
        <v>22</v>
      </c>
      <c r="G5" s="28" t="s">
        <v>23</v>
      </c>
      <c r="H5" s="29">
        <v>38.163258999999996</v>
      </c>
      <c r="I5" s="29">
        <v>-109.276478</v>
      </c>
      <c r="J5" s="30">
        <v>188.55520000000001</v>
      </c>
      <c r="K5" s="30">
        <v>499.56760000000003</v>
      </c>
      <c r="L5" s="30">
        <f>+J5+K5</f>
        <v>688.1228000000001</v>
      </c>
      <c r="M5" s="30">
        <v>36.387451472264829</v>
      </c>
      <c r="N5" s="34">
        <f>+L5/M5</f>
        <v>18.910991898525779</v>
      </c>
      <c r="O5" s="33" t="s">
        <v>24</v>
      </c>
    </row>
    <row r="6" spans="2:15" x14ac:dyDescent="0.25">
      <c r="B6" s="25">
        <v>2014</v>
      </c>
      <c r="C6" s="26" t="s">
        <v>20</v>
      </c>
      <c r="D6" s="26">
        <v>5066411</v>
      </c>
      <c r="E6" s="27" t="s">
        <v>25</v>
      </c>
      <c r="F6" s="28" t="s">
        <v>26</v>
      </c>
      <c r="G6" s="28" t="s">
        <v>17</v>
      </c>
      <c r="H6" s="29">
        <v>39.548000000000002</v>
      </c>
      <c r="I6" s="29">
        <v>-110.383</v>
      </c>
      <c r="J6" s="30">
        <v>348.94040000000001</v>
      </c>
      <c r="K6" s="30">
        <v>1054.8100999999999</v>
      </c>
      <c r="L6" s="30">
        <v>1481.8559273938999</v>
      </c>
      <c r="M6" s="30">
        <v>97.559708250760139</v>
      </c>
      <c r="N6" s="32">
        <v>15.189220570289621</v>
      </c>
      <c r="O6" s="33" t="s">
        <v>27</v>
      </c>
    </row>
    <row r="7" spans="2:15" x14ac:dyDescent="0.25">
      <c r="B7" s="25">
        <v>2014</v>
      </c>
      <c r="C7" s="26" t="s">
        <v>20</v>
      </c>
      <c r="D7" s="26">
        <v>7341211</v>
      </c>
      <c r="E7" s="27" t="s">
        <v>28</v>
      </c>
      <c r="F7" s="28" t="s">
        <v>29</v>
      </c>
      <c r="G7" s="28" t="s">
        <v>30</v>
      </c>
      <c r="H7" s="29">
        <v>40.583599999999997</v>
      </c>
      <c r="I7" s="29">
        <v>-112.0993</v>
      </c>
      <c r="J7" s="30">
        <v>4199.6328000000003</v>
      </c>
      <c r="K7" s="30">
        <v>1.9936</v>
      </c>
      <c r="L7" s="30">
        <f>+J7+K7</f>
        <v>4201.6264000000001</v>
      </c>
      <c r="M7" s="30">
        <v>281.59660623325829</v>
      </c>
      <c r="N7" s="32">
        <f>+L7/M7</f>
        <v>14.920728116018617</v>
      </c>
      <c r="O7" s="33" t="s">
        <v>27</v>
      </c>
    </row>
    <row r="8" spans="2:15" x14ac:dyDescent="0.25">
      <c r="B8" s="25">
        <v>2014</v>
      </c>
      <c r="C8" s="26" t="s">
        <v>20</v>
      </c>
      <c r="D8" s="26">
        <v>7569011</v>
      </c>
      <c r="E8" s="27" t="s">
        <v>28</v>
      </c>
      <c r="F8" s="28" t="s">
        <v>31</v>
      </c>
      <c r="G8" s="28" t="s">
        <v>32</v>
      </c>
      <c r="H8" s="29">
        <v>40.707999999999998</v>
      </c>
      <c r="I8" s="29">
        <v>-112.125</v>
      </c>
      <c r="J8" s="30">
        <v>1322.5159000000001</v>
      </c>
      <c r="K8" s="30">
        <v>1500.34</v>
      </c>
      <c r="L8" s="30">
        <f>+J8+K8</f>
        <v>2822.8559</v>
      </c>
      <c r="M8" s="30">
        <v>292.6775305113747</v>
      </c>
      <c r="N8" s="32">
        <f>+L8/M8</f>
        <v>9.6449354860546492</v>
      </c>
      <c r="O8" s="33" t="s">
        <v>27</v>
      </c>
    </row>
    <row r="9" spans="2:15" x14ac:dyDescent="0.25">
      <c r="B9" s="25">
        <v>2014</v>
      </c>
      <c r="C9" s="26" t="s">
        <v>20</v>
      </c>
      <c r="D9" s="26">
        <v>7443511</v>
      </c>
      <c r="E9" s="27" t="s">
        <v>33</v>
      </c>
      <c r="F9" s="28" t="s">
        <v>34</v>
      </c>
      <c r="G9" s="28" t="s">
        <v>35</v>
      </c>
      <c r="H9" s="29">
        <v>38.938951000000003</v>
      </c>
      <c r="I9" s="29">
        <v>-112.816647</v>
      </c>
      <c r="J9" s="30">
        <v>916.52120000000002</v>
      </c>
      <c r="K9" s="30">
        <v>40.796700000000001</v>
      </c>
      <c r="L9" s="30">
        <f>+J9+K9</f>
        <v>957.31790000000001</v>
      </c>
      <c r="M9" s="30">
        <v>132.73379351706535</v>
      </c>
      <c r="N9" s="32">
        <f>+L9/M9</f>
        <v>7.2123147740587958</v>
      </c>
      <c r="O9" s="33" t="s">
        <v>18</v>
      </c>
    </row>
    <row r="10" spans="2:15" x14ac:dyDescent="0.25">
      <c r="B10" s="25">
        <v>2014</v>
      </c>
      <c r="C10" s="26" t="s">
        <v>20</v>
      </c>
      <c r="D10" s="26">
        <v>7558011</v>
      </c>
      <c r="E10" s="27" t="s">
        <v>33</v>
      </c>
      <c r="F10" s="28" t="s">
        <v>36</v>
      </c>
      <c r="G10" s="28" t="s">
        <v>37</v>
      </c>
      <c r="H10" s="29">
        <v>39.562199999999997</v>
      </c>
      <c r="I10" s="29">
        <v>-112.19553000000001</v>
      </c>
      <c r="J10" s="30">
        <v>845.4991</v>
      </c>
      <c r="K10" s="30">
        <v>5.8784999999999998</v>
      </c>
      <c r="L10" s="30">
        <f>+J10+K10</f>
        <v>851.37760000000003</v>
      </c>
      <c r="M10" s="30">
        <v>135.992289933547</v>
      </c>
      <c r="N10" s="32">
        <f>+L10/M10</f>
        <v>6.2604843290456245</v>
      </c>
      <c r="O10" s="33" t="s">
        <v>18</v>
      </c>
    </row>
    <row r="11" spans="2:15" x14ac:dyDescent="0.25">
      <c r="B11" s="25">
        <v>2014</v>
      </c>
      <c r="C11" s="26" t="s">
        <v>20</v>
      </c>
      <c r="D11" s="26">
        <v>8178611</v>
      </c>
      <c r="E11" s="27" t="s">
        <v>38</v>
      </c>
      <c r="F11" s="28" t="s">
        <v>39</v>
      </c>
      <c r="G11" s="28" t="s">
        <v>37</v>
      </c>
      <c r="H11" s="29">
        <v>41.063299999999998</v>
      </c>
      <c r="I11" s="29">
        <v>-111.5317</v>
      </c>
      <c r="J11" s="30">
        <v>1256.5887</v>
      </c>
      <c r="K11" s="30">
        <v>132.09010000000001</v>
      </c>
      <c r="L11" s="30">
        <f>+J11+K11</f>
        <v>1388.6788000000001</v>
      </c>
      <c r="M11" s="30">
        <v>291.6373447150167</v>
      </c>
      <c r="N11" s="32">
        <f>+L11/M11</f>
        <v>4.7616631585951197</v>
      </c>
      <c r="O11" s="33" t="s">
        <v>27</v>
      </c>
    </row>
    <row r="12" spans="2:15" x14ac:dyDescent="0.25">
      <c r="B12" s="25">
        <v>2014</v>
      </c>
      <c r="C12" s="26" t="s">
        <v>20</v>
      </c>
      <c r="D12" s="26">
        <v>6145211</v>
      </c>
      <c r="E12" s="27" t="s">
        <v>40</v>
      </c>
      <c r="F12" s="28" t="s">
        <v>41</v>
      </c>
      <c r="G12" s="28" t="s">
        <v>42</v>
      </c>
      <c r="H12" s="29">
        <v>40.915300000000002</v>
      </c>
      <c r="I12" s="29">
        <v>-112.7351</v>
      </c>
      <c r="J12" s="30">
        <v>1052.0875000000001</v>
      </c>
      <c r="K12" s="30">
        <v>17.925899999999999</v>
      </c>
      <c r="L12" s="30">
        <f>+J12+K12</f>
        <v>1070.0134</v>
      </c>
      <c r="M12" s="30">
        <v>274.30037650433911</v>
      </c>
      <c r="N12" s="32">
        <f>+L12/M12</f>
        <v>3.9008819952643181</v>
      </c>
      <c r="O12" s="33" t="s">
        <v>43</v>
      </c>
    </row>
    <row r="13" spans="2:15" x14ac:dyDescent="0.25">
      <c r="B13" s="25">
        <v>2014</v>
      </c>
      <c r="C13" s="26" t="s">
        <v>20</v>
      </c>
      <c r="D13" s="26">
        <v>6432511</v>
      </c>
      <c r="E13" s="27" t="s">
        <v>21</v>
      </c>
      <c r="F13" s="28" t="s">
        <v>44</v>
      </c>
      <c r="G13" s="28" t="s">
        <v>45</v>
      </c>
      <c r="H13" s="29">
        <v>38.326900000000002</v>
      </c>
      <c r="I13" s="29">
        <v>-109.4307</v>
      </c>
      <c r="J13" s="30">
        <v>103.21510000000001</v>
      </c>
      <c r="K13" s="30">
        <v>0.67290000000000005</v>
      </c>
      <c r="L13" s="30">
        <f>+J13+K13</f>
        <v>103.88800000000001</v>
      </c>
      <c r="M13" s="30">
        <v>26.841586958563319</v>
      </c>
      <c r="N13" s="34">
        <f>+L13/M13</f>
        <v>3.8704119901843743</v>
      </c>
      <c r="O13" s="33" t="s">
        <v>24</v>
      </c>
    </row>
    <row r="14" spans="2:15" x14ac:dyDescent="0.25">
      <c r="B14" s="25">
        <v>2014</v>
      </c>
      <c r="C14" s="26" t="s">
        <v>20</v>
      </c>
      <c r="D14" s="26">
        <v>7558611</v>
      </c>
      <c r="E14" s="27" t="s">
        <v>28</v>
      </c>
      <c r="F14" s="28" t="s">
        <v>46</v>
      </c>
      <c r="G14" s="28" t="s">
        <v>47</v>
      </c>
      <c r="H14" s="29">
        <v>40.790999999999997</v>
      </c>
      <c r="I14" s="29">
        <v>-111.90300000000001</v>
      </c>
      <c r="J14" s="30">
        <v>358.077</v>
      </c>
      <c r="K14" s="30">
        <v>708.25440000000003</v>
      </c>
      <c r="L14" s="30">
        <f>+J14+K14</f>
        <v>1066.3314</v>
      </c>
      <c r="M14" s="30">
        <v>286.42101570294881</v>
      </c>
      <c r="N14" s="32">
        <f>+L14/M14</f>
        <v>3.7229509761459232</v>
      </c>
      <c r="O14" s="33" t="s">
        <v>27</v>
      </c>
    </row>
    <row r="15" spans="2:15" x14ac:dyDescent="0.25">
      <c r="B15" s="25">
        <v>2014</v>
      </c>
      <c r="C15" s="26" t="s">
        <v>20</v>
      </c>
      <c r="D15" s="26">
        <v>8237411</v>
      </c>
      <c r="E15" s="27" t="s">
        <v>28</v>
      </c>
      <c r="F15" s="28" t="s">
        <v>48</v>
      </c>
      <c r="G15" s="28" t="s">
        <v>42</v>
      </c>
      <c r="H15" s="29">
        <v>40.723260000000003</v>
      </c>
      <c r="I15" s="29">
        <v>-112.19786000000001</v>
      </c>
      <c r="J15" s="30">
        <v>159.9607</v>
      </c>
      <c r="K15" s="30">
        <v>704.35029999999995</v>
      </c>
      <c r="L15" s="30">
        <f>+J15+K15</f>
        <v>864.31099999999992</v>
      </c>
      <c r="M15" s="30">
        <v>298.27744027709753</v>
      </c>
      <c r="N15" s="32">
        <f>+L15/M15</f>
        <v>2.8976747259097486</v>
      </c>
      <c r="O15" s="33" t="s">
        <v>27</v>
      </c>
    </row>
    <row r="16" spans="2:15" x14ac:dyDescent="0.25">
      <c r="B16" s="25">
        <v>2014</v>
      </c>
      <c r="C16" s="26" t="s">
        <v>20</v>
      </c>
      <c r="D16" s="26">
        <v>5050011</v>
      </c>
      <c r="E16" s="27" t="s">
        <v>49</v>
      </c>
      <c r="F16" s="28" t="s">
        <v>50</v>
      </c>
      <c r="G16" s="28" t="s">
        <v>23</v>
      </c>
      <c r="H16" s="29">
        <v>40.353999999999999</v>
      </c>
      <c r="I16" s="29">
        <v>-110.246</v>
      </c>
      <c r="J16" s="30">
        <v>485.24079999999998</v>
      </c>
      <c r="K16" s="30">
        <v>8.3799999999999999E-2</v>
      </c>
      <c r="L16" s="30">
        <f>+J16+K16</f>
        <v>485.32459999999998</v>
      </c>
      <c r="M16" s="30">
        <v>174.0061534266037</v>
      </c>
      <c r="N16" s="32">
        <f>+L16/M16</f>
        <v>2.7891232030751789</v>
      </c>
      <c r="O16" s="33" t="s">
        <v>27</v>
      </c>
    </row>
    <row r="17" spans="2:15" x14ac:dyDescent="0.25">
      <c r="B17" s="25">
        <v>2014</v>
      </c>
      <c r="C17" s="26" t="s">
        <v>20</v>
      </c>
      <c r="D17" s="26">
        <v>5050211</v>
      </c>
      <c r="E17" s="27" t="s">
        <v>49</v>
      </c>
      <c r="F17" s="28" t="s">
        <v>51</v>
      </c>
      <c r="G17" s="28" t="s">
        <v>23</v>
      </c>
      <c r="H17" s="29">
        <v>40.270000000000003</v>
      </c>
      <c r="I17" s="29">
        <v>-110.435</v>
      </c>
      <c r="J17" s="30">
        <v>461.2996</v>
      </c>
      <c r="K17" s="30">
        <v>9.5784999999999995E-2</v>
      </c>
      <c r="L17" s="30">
        <f>+J17+K17</f>
        <v>461.39538499999998</v>
      </c>
      <c r="M17" s="30">
        <v>170.30202476278896</v>
      </c>
      <c r="N17" s="32">
        <f>+L17/M17</f>
        <v>2.7092771541775291</v>
      </c>
      <c r="O17" s="33" t="s">
        <v>27</v>
      </c>
    </row>
    <row r="18" spans="2:15" x14ac:dyDescent="0.25">
      <c r="B18" s="25">
        <v>2014</v>
      </c>
      <c r="C18" s="26" t="s">
        <v>20</v>
      </c>
      <c r="D18" s="26">
        <v>5067111</v>
      </c>
      <c r="E18" s="27" t="s">
        <v>52</v>
      </c>
      <c r="F18" s="28" t="s">
        <v>53</v>
      </c>
      <c r="G18" s="28" t="s">
        <v>45</v>
      </c>
      <c r="H18" s="29">
        <v>40.994</v>
      </c>
      <c r="I18" s="29">
        <v>-109.211</v>
      </c>
      <c r="J18" s="30">
        <v>527.63520000000005</v>
      </c>
      <c r="K18" s="30">
        <v>1.3966000000000001</v>
      </c>
      <c r="L18" s="30">
        <f>+J18+K18</f>
        <v>529.03180000000009</v>
      </c>
      <c r="M18" s="30">
        <v>242.06161404965073</v>
      </c>
      <c r="N18" s="32">
        <f>+L18/M18</f>
        <v>2.1855253757478752</v>
      </c>
      <c r="O18" s="33" t="s">
        <v>27</v>
      </c>
    </row>
    <row r="19" spans="2:15" x14ac:dyDescent="0.25">
      <c r="B19" s="25">
        <v>2014</v>
      </c>
      <c r="C19" s="26" t="s">
        <v>20</v>
      </c>
      <c r="D19" s="26">
        <v>5050111</v>
      </c>
      <c r="E19" s="27" t="s">
        <v>49</v>
      </c>
      <c r="F19" s="28" t="s">
        <v>54</v>
      </c>
      <c r="G19" s="28" t="s">
        <v>23</v>
      </c>
      <c r="H19" s="29">
        <v>40.316000000000003</v>
      </c>
      <c r="I19" s="29">
        <v>-110.395</v>
      </c>
      <c r="J19" s="30">
        <v>303.529</v>
      </c>
      <c r="K19" s="30">
        <v>4.0099999999999997E-2</v>
      </c>
      <c r="L19" s="30">
        <f>+J19+K19</f>
        <v>303.56909999999999</v>
      </c>
      <c r="M19" s="30">
        <v>173.86408984812914</v>
      </c>
      <c r="N19" s="32">
        <f>+L19/M19</f>
        <v>1.7460137988538553</v>
      </c>
      <c r="O19" s="33" t="s">
        <v>27</v>
      </c>
    </row>
    <row r="20" spans="2:15" x14ac:dyDescent="0.25">
      <c r="B20" s="25">
        <v>2014</v>
      </c>
      <c r="C20" s="26" t="s">
        <v>20</v>
      </c>
      <c r="D20" s="26">
        <v>7427611</v>
      </c>
      <c r="E20" s="27" t="s">
        <v>55</v>
      </c>
      <c r="F20" s="28" t="s">
        <v>56</v>
      </c>
      <c r="G20" s="28" t="s">
        <v>57</v>
      </c>
      <c r="H20" s="29">
        <v>41.8825</v>
      </c>
      <c r="I20" s="29">
        <v>-112.1964</v>
      </c>
      <c r="J20" s="30">
        <v>156.77170000000001</v>
      </c>
      <c r="K20" s="30">
        <v>135.00880000000001</v>
      </c>
      <c r="L20" s="30">
        <f>+J20+K20</f>
        <v>291.78050000000002</v>
      </c>
      <c r="M20" s="30">
        <v>189.5170810145222</v>
      </c>
      <c r="N20" s="32">
        <f>+L20/M20</f>
        <v>1.5396000109227179</v>
      </c>
      <c r="O20" s="33" t="s">
        <v>43</v>
      </c>
    </row>
    <row r="21" spans="2:15" x14ac:dyDescent="0.25">
      <c r="B21" s="25">
        <v>2014</v>
      </c>
      <c r="C21" s="26" t="s">
        <v>20</v>
      </c>
      <c r="D21" s="26">
        <v>6733711</v>
      </c>
      <c r="E21" s="27" t="s">
        <v>58</v>
      </c>
      <c r="F21" s="28" t="s">
        <v>59</v>
      </c>
      <c r="G21" s="28" t="s">
        <v>45</v>
      </c>
      <c r="H21" s="29">
        <v>37.347499999999997</v>
      </c>
      <c r="I21" s="29">
        <v>-113.76390000000001</v>
      </c>
      <c r="J21" s="30">
        <v>72.735500000000002</v>
      </c>
      <c r="K21" s="30">
        <v>0.25600000000000001</v>
      </c>
      <c r="L21" s="30">
        <f>+J21+K21</f>
        <v>72.991500000000002</v>
      </c>
      <c r="M21" s="30">
        <v>49.64361969708456</v>
      </c>
      <c r="N21" s="32">
        <f>+L21/M21</f>
        <v>1.4703097889593777</v>
      </c>
      <c r="O21" s="33" t="s">
        <v>60</v>
      </c>
    </row>
    <row r="22" spans="2:15" x14ac:dyDescent="0.25">
      <c r="B22" s="25">
        <v>2014</v>
      </c>
      <c r="C22" s="26" t="s">
        <v>20</v>
      </c>
      <c r="D22" s="26">
        <v>6282011</v>
      </c>
      <c r="E22" s="27" t="s">
        <v>61</v>
      </c>
      <c r="F22" s="28" t="s">
        <v>62</v>
      </c>
      <c r="G22" s="28" t="s">
        <v>63</v>
      </c>
      <c r="H22" s="29">
        <v>40.244999999999997</v>
      </c>
      <c r="I22" s="29">
        <v>-111.64700000000001</v>
      </c>
      <c r="J22" s="30">
        <v>151.20869999999999</v>
      </c>
      <c r="K22" s="30">
        <v>117.9175</v>
      </c>
      <c r="L22" s="30">
        <f>+J22+K22</f>
        <v>269.12619999999998</v>
      </c>
      <c r="M22" s="30">
        <v>192.63667350265908</v>
      </c>
      <c r="N22" s="32">
        <f>+L22/M22</f>
        <v>1.3970662756294174</v>
      </c>
      <c r="O22" s="33" t="s">
        <v>18</v>
      </c>
    </row>
    <row r="23" spans="2:15" x14ac:dyDescent="0.25">
      <c r="B23" s="25">
        <v>2014</v>
      </c>
      <c r="C23" s="26" t="s">
        <v>20</v>
      </c>
      <c r="D23" s="26">
        <v>8178511</v>
      </c>
      <c r="E23" s="27" t="s">
        <v>28</v>
      </c>
      <c r="F23" s="28" t="s">
        <v>64</v>
      </c>
      <c r="G23" s="28" t="s">
        <v>47</v>
      </c>
      <c r="H23" s="29">
        <v>40.8249</v>
      </c>
      <c r="I23" s="29">
        <v>-111.9238</v>
      </c>
      <c r="J23" s="30">
        <v>375.59559999999999</v>
      </c>
      <c r="K23" s="30">
        <v>23.889099999999999</v>
      </c>
      <c r="L23" s="30">
        <f>+J23+K23</f>
        <v>399.48469999999998</v>
      </c>
      <c r="M23" s="30">
        <v>290.40289096931741</v>
      </c>
      <c r="N23" s="32">
        <f>+L23/M23</f>
        <v>1.375622324786731</v>
      </c>
      <c r="O23" s="33" t="s">
        <v>27</v>
      </c>
    </row>
    <row r="24" spans="2:15" x14ac:dyDescent="0.25">
      <c r="B24" s="25">
        <v>2014</v>
      </c>
      <c r="C24" s="26" t="s">
        <v>20</v>
      </c>
      <c r="D24" s="26">
        <v>6144011</v>
      </c>
      <c r="E24" s="27" t="s">
        <v>65</v>
      </c>
      <c r="F24" s="28" t="s">
        <v>66</v>
      </c>
      <c r="G24" s="28" t="s">
        <v>67</v>
      </c>
      <c r="H24" s="29">
        <v>40.753</v>
      </c>
      <c r="I24" s="29">
        <v>-111.404</v>
      </c>
      <c r="J24" s="30">
        <v>145.8158</v>
      </c>
      <c r="K24" s="30">
        <v>95.210400000000007</v>
      </c>
      <c r="L24" s="30">
        <f>+J24+K24</f>
        <v>241.02620000000002</v>
      </c>
      <c r="M24" s="30">
        <v>257.00928257365598</v>
      </c>
      <c r="N24" s="32">
        <f>+L24/M24</f>
        <v>0.9378112634158442</v>
      </c>
      <c r="O24" s="33" t="s">
        <v>27</v>
      </c>
    </row>
    <row r="25" spans="2:15" x14ac:dyDescent="0.25">
      <c r="B25" s="25">
        <v>2014</v>
      </c>
      <c r="C25" s="26" t="s">
        <v>20</v>
      </c>
      <c r="D25" s="26">
        <v>7301411</v>
      </c>
      <c r="E25" s="27" t="s">
        <v>68</v>
      </c>
      <c r="F25" s="28" t="s">
        <v>69</v>
      </c>
      <c r="G25" s="28" t="s">
        <v>47</v>
      </c>
      <c r="H25" s="29">
        <v>40.886021999999997</v>
      </c>
      <c r="I25" s="29">
        <v>-111.904759</v>
      </c>
      <c r="J25" s="30">
        <v>168.43700000000001</v>
      </c>
      <c r="K25" s="30">
        <v>102.32940000000001</v>
      </c>
      <c r="L25" s="30">
        <f>+J25+K25</f>
        <v>270.76640000000003</v>
      </c>
      <c r="M25" s="30">
        <v>294.49250742086474</v>
      </c>
      <c r="N25" s="32">
        <f>+L25/M25</f>
        <v>0.91943391827297904</v>
      </c>
      <c r="O25" s="33" t="s">
        <v>27</v>
      </c>
    </row>
    <row r="26" spans="2:15" x14ac:dyDescent="0.25">
      <c r="B26" s="25">
        <v>2014</v>
      </c>
      <c r="C26" s="26" t="s">
        <v>20</v>
      </c>
      <c r="D26" s="26">
        <v>6987011</v>
      </c>
      <c r="E26" s="27" t="s">
        <v>58</v>
      </c>
      <c r="F26" s="28" t="s">
        <v>70</v>
      </c>
      <c r="G26" s="28" t="s">
        <v>17</v>
      </c>
      <c r="H26" s="29">
        <v>37.11392</v>
      </c>
      <c r="I26" s="29">
        <v>-113.56869</v>
      </c>
      <c r="J26" s="30">
        <v>34.312100000000001</v>
      </c>
      <c r="K26" s="30">
        <v>0.46250000000000002</v>
      </c>
      <c r="L26" s="30">
        <f>+J26+K26</f>
        <v>34.7746</v>
      </c>
      <c r="M26" s="30">
        <v>42.597390371845286</v>
      </c>
      <c r="N26" s="32">
        <f>+L26/M26</f>
        <v>0.81635517332029439</v>
      </c>
      <c r="O26" s="33" t="s">
        <v>60</v>
      </c>
    </row>
    <row r="27" spans="2:15" x14ac:dyDescent="0.25">
      <c r="B27" s="25">
        <v>2014</v>
      </c>
      <c r="C27" s="26" t="s">
        <v>20</v>
      </c>
      <c r="D27" s="26">
        <v>8236611</v>
      </c>
      <c r="E27" s="27" t="s">
        <v>68</v>
      </c>
      <c r="F27" s="28" t="s">
        <v>71</v>
      </c>
      <c r="G27" s="28" t="s">
        <v>72</v>
      </c>
      <c r="H27" s="29">
        <v>41.110100000000003</v>
      </c>
      <c r="I27" s="29">
        <v>-111.9555</v>
      </c>
      <c r="J27" s="30">
        <v>236.4409</v>
      </c>
      <c r="K27" s="30">
        <v>17.160599999999999</v>
      </c>
      <c r="L27" s="30">
        <f>+J27+K27</f>
        <v>253.60149999999999</v>
      </c>
      <c r="M27" s="30">
        <v>316.5010678920292</v>
      </c>
      <c r="N27" s="32">
        <f>+L27/M27</f>
        <v>0.8012658588770174</v>
      </c>
      <c r="O27" s="33" t="s">
        <v>27</v>
      </c>
    </row>
    <row r="28" spans="2:15" x14ac:dyDescent="0.25">
      <c r="B28" s="25">
        <v>2014</v>
      </c>
      <c r="C28" s="26" t="s">
        <v>20</v>
      </c>
      <c r="D28" s="26">
        <v>7570911</v>
      </c>
      <c r="E28" s="27" t="s">
        <v>28</v>
      </c>
      <c r="F28" s="28" t="s">
        <v>73</v>
      </c>
      <c r="G28" s="28" t="s">
        <v>74</v>
      </c>
      <c r="H28" s="29">
        <v>40.651451999999999</v>
      </c>
      <c r="I28" s="29">
        <v>-112.05389</v>
      </c>
      <c r="J28" s="30">
        <v>145.7979</v>
      </c>
      <c r="K28" s="30">
        <v>27.871400000000001</v>
      </c>
      <c r="L28" s="30">
        <f>+J28+K28</f>
        <v>173.66929999999999</v>
      </c>
      <c r="M28" s="30">
        <v>363.50713026604171</v>
      </c>
      <c r="N28" s="32">
        <f>+L28/M28</f>
        <v>0.47776036710172864</v>
      </c>
      <c r="O28" s="33" t="s">
        <v>60</v>
      </c>
    </row>
    <row r="29" spans="2:15" ht="15.75" thickBot="1" x14ac:dyDescent="0.3">
      <c r="B29" s="35">
        <v>2018</v>
      </c>
      <c r="C29" s="36" t="s">
        <v>14</v>
      </c>
      <c r="D29" s="36">
        <v>12730611</v>
      </c>
      <c r="E29" s="37" t="s">
        <v>75</v>
      </c>
      <c r="F29" s="37" t="s">
        <v>76</v>
      </c>
      <c r="G29" s="38" t="s">
        <v>17</v>
      </c>
      <c r="H29" s="39">
        <v>40.331099999999999</v>
      </c>
      <c r="I29" s="39">
        <v>-111.7547</v>
      </c>
      <c r="J29" s="40">
        <v>145.97200000000001</v>
      </c>
      <c r="K29" s="40">
        <v>10.759</v>
      </c>
      <c r="L29" s="40">
        <f>+J29+K29</f>
        <v>156.73099999999999</v>
      </c>
      <c r="M29" s="41">
        <v>337.68772990152087</v>
      </c>
      <c r="N29" s="42">
        <f>+L29/M29</f>
        <v>0.46412998199759026</v>
      </c>
      <c r="O29" s="4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2019-07-11T20:17:38Z</dcterms:created>
  <dcterms:modified xsi:type="dcterms:W3CDTF">2019-07-11T20:17:59Z</dcterms:modified>
</cp:coreProperties>
</file>